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Kalkulationshilfe Break-Even FE" sheetId="1" r:id="rId4"/>
  </sheets>
</workbook>
</file>

<file path=xl/sharedStrings.xml><?xml version="1.0" encoding="utf-8"?>
<sst xmlns="http://schemas.openxmlformats.org/spreadsheetml/2006/main" uniqueCount="29">
  <si>
    <t>Kalkulationshilfe | Gesamtkostenvergleich FEFCO0201 vs. FEFCO0703</t>
  </si>
  <si>
    <t>Input-Felder</t>
  </si>
  <si>
    <t>Gesamtmenge</t>
  </si>
  <si>
    <r>
      <rPr>
        <b val="1"/>
        <sz val="11"/>
        <color indexed="8"/>
        <rFont val="Calibri"/>
      </rPr>
      <t>FEFCO0201</t>
    </r>
  </si>
  <si>
    <r>
      <rPr>
        <b val="1"/>
        <sz val="11"/>
        <color indexed="8"/>
        <rFont val="Calibri"/>
      </rPr>
      <t xml:space="preserve"> FEFCO0703 mit Selbstklebestreifen und Aufreisshilfe</t>
    </r>
  </si>
  <si>
    <t>Unterschied</t>
  </si>
  <si>
    <t>Materialkosten</t>
  </si>
  <si>
    <t>Preis Karton per 1.000</t>
  </si>
  <si>
    <t xml:space="preserve">Gesamtkosten Einkauf </t>
  </si>
  <si>
    <t xml:space="preserve">Kosten Werkzeug einmalig </t>
  </si>
  <si>
    <t>Kosten Klischee einmalig</t>
  </si>
  <si>
    <t>Kosten Klebeband je Meter</t>
  </si>
  <si>
    <t>Stückkosten pro Verpackung Material</t>
  </si>
  <si>
    <t>Prozesskosten und Abwicklung</t>
  </si>
  <si>
    <r>
      <rPr>
        <b val="1"/>
        <sz val="11"/>
        <color indexed="14"/>
        <rFont val="Calibri"/>
      </rPr>
      <t>Aufbauzeit</t>
    </r>
    <r>
      <rPr>
        <b val="1"/>
        <sz val="11"/>
        <color indexed="8"/>
        <rFont val="Calibri"/>
      </rPr>
      <t xml:space="preserve"> und </t>
    </r>
    <r>
      <rPr>
        <b val="1"/>
        <sz val="11"/>
        <color indexed="14"/>
        <rFont val="Calibri"/>
      </rPr>
      <t>verschließen</t>
    </r>
    <r>
      <rPr>
        <b val="1"/>
        <sz val="11"/>
        <color indexed="8"/>
        <rFont val="Calibri"/>
      </rPr>
      <t xml:space="preserve"> in Sek.</t>
    </r>
  </si>
  <si>
    <t>23 sec.</t>
  </si>
  <si>
    <t>5 sec.</t>
  </si>
  <si>
    <r>
      <rPr>
        <b val="1"/>
        <sz val="11"/>
        <color indexed="8"/>
        <rFont val="Calibri"/>
      </rPr>
      <t>Output inkl. Füllen je h</t>
    </r>
  </si>
  <si>
    <t>120</t>
  </si>
  <si>
    <t>300</t>
  </si>
  <si>
    <t>Faktor Steigerung Output</t>
  </si>
  <si>
    <t>Kosten Mitarbeiter inkl. Nebenkosten je h</t>
  </si>
  <si>
    <t>Packzeit inh für die Gesamtmenge von</t>
  </si>
  <si>
    <t>Packkosten  Mitarbbeiter gesamt</t>
  </si>
  <si>
    <t>Stückkosten pro Verpackung Prozess</t>
  </si>
  <si>
    <t>Stückkosten pro Verpackung</t>
  </si>
  <si>
    <t>Gesamtkosten p. Stk.</t>
  </si>
  <si>
    <t>Gesamtkosten Verpackung</t>
  </si>
  <si>
    <r>
      <rPr>
        <b val="1"/>
        <sz val="11"/>
        <color indexed="8"/>
        <rFont val="Calibri"/>
      </rPr>
      <t xml:space="preserve">Maximilian Haschke | Weidenstraße 46 | 97534 Waigolshausen        </t>
    </r>
    <r>
      <rPr>
        <b val="1"/>
        <u val="single"/>
        <sz val="11"/>
        <color indexed="20"/>
        <rFont val="Calibri"/>
      </rPr>
      <t>www.maxhaschke.de</t>
    </r>
    <r>
      <rPr>
        <b val="1"/>
        <sz val="11"/>
        <color indexed="8"/>
        <rFont val="Calibri"/>
      </rPr>
      <t xml:space="preserve">.        </t>
    </r>
    <r>
      <rPr>
        <b val="1"/>
        <u val="single"/>
        <sz val="11"/>
        <color indexed="20"/>
        <rFont val="Calibri"/>
      </rPr>
      <t>max@maxhaschke.de</t>
    </r>
  </si>
</sst>
</file>

<file path=xl/styles.xml><?xml version="1.0" encoding="utf-8"?>
<styleSheet xmlns="http://schemas.openxmlformats.org/spreadsheetml/2006/main">
  <numFmts count="7">
    <numFmt numFmtId="0" formatCode="General"/>
    <numFmt numFmtId="59" formatCode="#,##0&quot; €&quot;"/>
    <numFmt numFmtId="60" formatCode="#,##0.00&quot; €&quot;"/>
    <numFmt numFmtId="61" formatCode="#,##0&quot; €&quot;;&quot;-&quot;#,##0&quot; €&quot;"/>
    <numFmt numFmtId="62" formatCode="&quot; &quot;* #,##0&quot;   &quot;;&quot;-&quot;* #,##0&quot;   &quot;;&quot; &quot;* &quot;-&quot;??&quot;   &quot;"/>
    <numFmt numFmtId="63" formatCode="#,##0.00&quot; €&quot;;&quot;-&quot;#,##0.00&quot; €&quot;"/>
    <numFmt numFmtId="64" formatCode="#,##0&quot; &quot;;&quot;-&quot;#,##0&quot; &quot;"/>
  </numFmts>
  <fonts count="8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u val="single"/>
      <sz val="17"/>
      <color indexed="8"/>
      <name val="Helvetica Neue"/>
    </font>
    <font>
      <b val="1"/>
      <sz val="11"/>
      <color indexed="8"/>
      <name val="Calibri"/>
    </font>
    <font>
      <b val="1"/>
      <sz val="11"/>
      <color indexed="14"/>
      <name val="Calibri"/>
    </font>
    <font>
      <b val="1"/>
      <i val="1"/>
      <sz val="11"/>
      <color indexed="8"/>
      <name val="Calibri"/>
    </font>
    <font>
      <b val="1"/>
      <u val="single"/>
      <sz val="11"/>
      <color indexed="20"/>
      <name val="Calibri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</fills>
  <borders count="3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/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9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3" borderId="1" applyNumberFormat="0" applyFont="1" applyFill="1" applyBorder="1" applyAlignment="1" applyProtection="0">
      <alignment vertical="bottom"/>
    </xf>
    <xf numFmtId="49" fontId="3" fillId="3" borderId="1" applyNumberFormat="1" applyFont="1" applyFill="1" applyBorder="1" applyAlignment="1" applyProtection="0">
      <alignment horizontal="center" vertical="center"/>
    </xf>
    <xf numFmtId="49" fontId="0" fillId="4" borderId="1" applyNumberFormat="1" applyFont="1" applyFill="1" applyBorder="1" applyAlignment="1" applyProtection="0">
      <alignment vertical="bottom"/>
    </xf>
    <xf numFmtId="0" fontId="0" fillId="3" borderId="2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5" borderId="4" applyNumberFormat="0" applyFont="1" applyFill="1" applyBorder="1" applyAlignment="1" applyProtection="0">
      <alignment vertical="bottom"/>
    </xf>
    <xf numFmtId="0" fontId="0" fillId="5" borderId="5" applyNumberFormat="0" applyFont="1" applyFill="1" applyBorder="1" applyAlignment="1" applyProtection="0">
      <alignment vertical="bottom"/>
    </xf>
    <xf numFmtId="49" fontId="4" fillId="5" borderId="6" applyNumberFormat="1" applyFont="1" applyFill="1" applyBorder="1" applyAlignment="1" applyProtection="0">
      <alignment horizontal="center" vertical="center"/>
    </xf>
    <xf numFmtId="49" fontId="4" fillId="5" borderId="6" applyNumberFormat="1" applyFont="1" applyFill="1" applyBorder="1" applyAlignment="1" applyProtection="0">
      <alignment horizontal="center" vertical="center" wrapText="1"/>
    </xf>
    <xf numFmtId="49" fontId="4" fillId="5" borderId="7" applyNumberFormat="1" applyFont="1" applyFill="1" applyBorder="1" applyAlignment="1" applyProtection="0">
      <alignment horizontal="center" vertical="center"/>
    </xf>
    <xf numFmtId="0" fontId="0" fillId="2" borderId="8" applyNumberFormat="0" applyFont="1" applyFill="1" applyBorder="1" applyAlignment="1" applyProtection="0">
      <alignment vertical="bottom"/>
    </xf>
    <xf numFmtId="49" fontId="4" fillId="5" borderId="9" applyNumberFormat="1" applyFont="1" applyFill="1" applyBorder="1" applyAlignment="1" applyProtection="0">
      <alignment horizontal="center" vertical="center"/>
    </xf>
    <xf numFmtId="49" fontId="4" fillId="2" borderId="6" applyNumberFormat="1" applyFont="1" applyFill="1" applyBorder="1" applyAlignment="1" applyProtection="0">
      <alignment horizontal="left" vertical="center"/>
    </xf>
    <xf numFmtId="3" fontId="0" fillId="4" borderId="10" applyNumberFormat="1" applyFont="1" applyFill="1" applyBorder="1" applyAlignment="1" applyProtection="0">
      <alignment horizontal="center" vertical="center"/>
    </xf>
    <xf numFmtId="59" fontId="0" fillId="4" borderId="11" applyNumberFormat="1" applyFont="1" applyFill="1" applyBorder="1" applyAlignment="1" applyProtection="0">
      <alignment horizontal="center" vertical="center"/>
    </xf>
    <xf numFmtId="9" fontId="0" fillId="2" borderId="12" applyNumberFormat="1" applyFont="1" applyFill="1" applyBorder="1" applyAlignment="1" applyProtection="0">
      <alignment horizontal="center" vertical="center"/>
    </xf>
    <xf numFmtId="0" fontId="4" fillId="5" borderId="13" applyNumberFormat="0" applyFont="1" applyFill="1" applyBorder="1" applyAlignment="1" applyProtection="0">
      <alignment horizontal="center" vertical="center"/>
    </xf>
    <xf numFmtId="49" fontId="4" fillId="2" borderId="6" applyNumberFormat="1" applyFont="1" applyFill="1" applyBorder="1" applyAlignment="1" applyProtection="0">
      <alignment horizontal="left" vertical="center" wrapText="1"/>
    </xf>
    <xf numFmtId="0" fontId="4" fillId="2" borderId="14" applyNumberFormat="0" applyFont="1" applyFill="1" applyBorder="1" applyAlignment="1" applyProtection="0">
      <alignment vertical="bottom" wrapText="1"/>
    </xf>
    <xf numFmtId="60" fontId="0" fillId="2" borderId="15" applyNumberFormat="1" applyFont="1" applyFill="1" applyBorder="1" applyAlignment="1" applyProtection="0">
      <alignment horizontal="center" vertical="center"/>
    </xf>
    <xf numFmtId="61" fontId="0" fillId="2" borderId="12" applyNumberFormat="1" applyFont="1" applyFill="1" applyBorder="1" applyAlignment="1" applyProtection="0">
      <alignment horizontal="center" vertical="center"/>
    </xf>
    <xf numFmtId="59" fontId="4" fillId="4" borderId="14" applyNumberFormat="1" applyFont="1" applyFill="1" applyBorder="1" applyAlignment="1" applyProtection="0">
      <alignment horizontal="center" vertical="center" wrapText="1"/>
    </xf>
    <xf numFmtId="60" fontId="0" fillId="6" borderId="15" applyNumberFormat="1" applyFont="1" applyFill="1" applyBorder="1" applyAlignment="1" applyProtection="0">
      <alignment horizontal="center" vertical="center"/>
    </xf>
    <xf numFmtId="0" fontId="0" fillId="2" borderId="12" applyNumberFormat="0" applyFont="1" applyFill="1" applyBorder="1" applyAlignment="1" applyProtection="0">
      <alignment horizontal="center" vertical="center"/>
    </xf>
    <xf numFmtId="49" fontId="4" fillId="2" borderId="7" applyNumberFormat="1" applyFont="1" applyFill="1" applyBorder="1" applyAlignment="1" applyProtection="0">
      <alignment horizontal="left" vertical="center" wrapText="1"/>
    </xf>
    <xf numFmtId="49" fontId="4" fillId="2" borderId="16" applyNumberFormat="1" applyFont="1" applyFill="1" applyBorder="1" applyAlignment="1" applyProtection="0">
      <alignment horizontal="left" vertical="center" wrapText="1"/>
    </xf>
    <xf numFmtId="62" fontId="4" fillId="4" borderId="17" applyNumberFormat="1" applyFont="1" applyFill="1" applyBorder="1" applyAlignment="1" applyProtection="0">
      <alignment horizontal="center" vertical="center" wrapText="1"/>
    </xf>
    <xf numFmtId="60" fontId="0" fillId="4" borderId="17" applyNumberFormat="1" applyFont="1" applyFill="1" applyBorder="1" applyAlignment="1" applyProtection="0">
      <alignment horizontal="center" vertical="center"/>
    </xf>
    <xf numFmtId="60" fontId="0" fillId="6" borderId="17" applyNumberFormat="1" applyFont="1" applyFill="1" applyBorder="1" applyAlignment="1" applyProtection="0">
      <alignment horizontal="center" vertical="center"/>
    </xf>
    <xf numFmtId="0" fontId="4" fillId="5" borderId="18" applyNumberFormat="0" applyFont="1" applyFill="1" applyBorder="1" applyAlignment="1" applyProtection="0">
      <alignment horizontal="center" vertical="center"/>
    </xf>
    <xf numFmtId="49" fontId="4" fillId="7" borderId="6" applyNumberFormat="1" applyFont="1" applyFill="1" applyBorder="1" applyAlignment="1" applyProtection="0">
      <alignment horizontal="center" vertical="center" wrapText="1"/>
    </xf>
    <xf numFmtId="62" fontId="4" fillId="7" borderId="6" applyNumberFormat="1" applyFont="1" applyFill="1" applyBorder="1" applyAlignment="1" applyProtection="0">
      <alignment horizontal="center" vertical="center" wrapText="1"/>
    </xf>
    <xf numFmtId="60" fontId="0" fillId="7" borderId="6" applyNumberFormat="1" applyFont="1" applyFill="1" applyBorder="1" applyAlignment="1" applyProtection="0">
      <alignment horizontal="center" vertical="center"/>
    </xf>
    <xf numFmtId="60" fontId="0" fillId="7" borderId="19" applyNumberFormat="1" applyFont="1" applyFill="1" applyBorder="1" applyAlignment="1" applyProtection="0">
      <alignment horizontal="center" vertical="center"/>
    </xf>
    <xf numFmtId="63" fontId="0" fillId="2" borderId="20" applyNumberFormat="1" applyFont="1" applyFill="1" applyBorder="1" applyAlignment="1" applyProtection="0">
      <alignment horizontal="center" vertical="center"/>
    </xf>
    <xf numFmtId="0" fontId="0" fillId="3" borderId="6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0" fontId="0" fillId="2" borderId="21" applyNumberFormat="0" applyFont="1" applyFill="1" applyBorder="1" applyAlignment="1" applyProtection="0">
      <alignment vertical="bottom"/>
    </xf>
    <xf numFmtId="0" fontId="0" fillId="2" borderId="22" applyNumberFormat="0" applyFont="1" applyFill="1" applyBorder="1" applyAlignment="1" applyProtection="0">
      <alignment vertical="bottom"/>
    </xf>
    <xf numFmtId="0" fontId="0" fillId="2" borderId="23" applyNumberFormat="0" applyFont="1" applyFill="1" applyBorder="1" applyAlignment="1" applyProtection="0">
      <alignment vertical="bottom"/>
    </xf>
    <xf numFmtId="49" fontId="4" fillId="8" borderId="9" applyNumberFormat="1" applyFont="1" applyFill="1" applyBorder="1" applyAlignment="1" applyProtection="0">
      <alignment horizontal="center" vertical="center"/>
    </xf>
    <xf numFmtId="0" fontId="4" fillId="2" borderId="24" applyNumberFormat="0" applyFont="1" applyFill="1" applyBorder="1" applyAlignment="1" applyProtection="0">
      <alignment vertical="bottom" wrapText="1"/>
    </xf>
    <xf numFmtId="49" fontId="0" fillId="2" borderId="11" applyNumberFormat="1" applyFont="1" applyFill="1" applyBorder="1" applyAlignment="1" applyProtection="0">
      <alignment horizontal="center" vertical="center"/>
    </xf>
    <xf numFmtId="0" fontId="4" fillId="2" borderId="25" applyNumberFormat="0" applyFont="1" applyFill="1" applyBorder="1" applyAlignment="1" applyProtection="0">
      <alignment horizontal="center" vertical="center" wrapText="1"/>
    </xf>
    <xf numFmtId="0" fontId="4" fillId="8" borderId="13" applyNumberFormat="0" applyFont="1" applyFill="1" applyBorder="1" applyAlignment="1" applyProtection="0">
      <alignment horizontal="center" vertical="center"/>
    </xf>
    <xf numFmtId="0" fontId="4" fillId="2" borderId="26" applyNumberFormat="0" applyFont="1" applyFill="1" applyBorder="1" applyAlignment="1" applyProtection="0">
      <alignment vertical="bottom" wrapText="1"/>
    </xf>
    <xf numFmtId="49" fontId="0" fillId="2" borderId="15" applyNumberFormat="1" applyFont="1" applyFill="1" applyBorder="1" applyAlignment="1" applyProtection="0">
      <alignment horizontal="center" vertical="center"/>
    </xf>
    <xf numFmtId="0" fontId="4" fillId="2" borderId="27" applyNumberFormat="0" applyFont="1" applyFill="1" applyBorder="1" applyAlignment="1" applyProtection="0">
      <alignment vertical="bottom" wrapText="1"/>
    </xf>
    <xf numFmtId="49" fontId="0" fillId="6" borderId="15" applyNumberFormat="1" applyFont="1" applyFill="1" applyBorder="1" applyAlignment="1" applyProtection="0">
      <alignment horizontal="center" vertical="center"/>
    </xf>
    <xf numFmtId="0" fontId="0" fillId="2" borderId="17" applyNumberFormat="1" applyFont="1" applyFill="1" applyBorder="1" applyAlignment="1" applyProtection="0">
      <alignment horizontal="center" vertical="center"/>
    </xf>
    <xf numFmtId="0" fontId="4" fillId="2" borderId="10" applyNumberFormat="0" applyFont="1" applyFill="1" applyBorder="1" applyAlignment="1" applyProtection="0">
      <alignment vertical="bottom" wrapText="1"/>
    </xf>
    <xf numFmtId="60" fontId="0" fillId="4" borderId="15" applyNumberFormat="1" applyFont="1" applyFill="1" applyBorder="1" applyAlignment="1" applyProtection="0">
      <alignment horizontal="center" vertical="center"/>
    </xf>
    <xf numFmtId="60" fontId="0" fillId="4" borderId="11" applyNumberFormat="1" applyFont="1" applyFill="1" applyBorder="1" applyAlignment="1" applyProtection="0">
      <alignment horizontal="center" vertical="center"/>
    </xf>
    <xf numFmtId="3" fontId="0" fillId="2" borderId="14" applyNumberFormat="1" applyFont="1" applyFill="1" applyBorder="1" applyAlignment="1" applyProtection="0">
      <alignment horizontal="center" vertical="center"/>
    </xf>
    <xf numFmtId="64" fontId="0" fillId="2" borderId="15" applyNumberFormat="1" applyFont="1" applyFill="1" applyBorder="1" applyAlignment="1" applyProtection="0">
      <alignment horizontal="center" vertical="center"/>
    </xf>
    <xf numFmtId="0" fontId="4" fillId="2" borderId="16" applyNumberFormat="0" applyFont="1" applyFill="1" applyBorder="1" applyAlignment="1" applyProtection="0">
      <alignment vertical="bottom" wrapText="1"/>
    </xf>
    <xf numFmtId="0" fontId="4" fillId="8" borderId="18" applyNumberFormat="0" applyFont="1" applyFill="1" applyBorder="1" applyAlignment="1" applyProtection="0">
      <alignment horizontal="center" vertical="center"/>
    </xf>
    <xf numFmtId="0" fontId="0" fillId="7" borderId="19" applyNumberFormat="0" applyFont="1" applyFill="1" applyBorder="1" applyAlignment="1" applyProtection="0">
      <alignment vertical="bottom"/>
    </xf>
    <xf numFmtId="60" fontId="0" fillId="7" borderId="17" applyNumberFormat="1" applyFont="1" applyFill="1" applyBorder="1" applyAlignment="1" applyProtection="0">
      <alignment horizontal="center" vertical="center"/>
    </xf>
    <xf numFmtId="0" fontId="0" fillId="3" borderId="28" applyNumberFormat="0" applyFont="1" applyFill="1" applyBorder="1" applyAlignment="1" applyProtection="0">
      <alignment vertical="bottom"/>
    </xf>
    <xf numFmtId="0" fontId="0" fillId="3" borderId="29" applyNumberFormat="0" applyFont="1" applyFill="1" applyBorder="1" applyAlignment="1" applyProtection="0">
      <alignment vertical="bottom"/>
    </xf>
    <xf numFmtId="0" fontId="4" fillId="3" borderId="29" applyNumberFormat="0" applyFont="1" applyFill="1" applyBorder="1" applyAlignment="1" applyProtection="0">
      <alignment vertical="bottom"/>
    </xf>
    <xf numFmtId="0" fontId="4" fillId="3" borderId="23" applyNumberFormat="0" applyFont="1" applyFill="1" applyBorder="1" applyAlignment="1" applyProtection="0">
      <alignment horizontal="center" vertical="center"/>
    </xf>
    <xf numFmtId="49" fontId="4" fillId="9" borderId="9" applyNumberFormat="1" applyFont="1" applyFill="1" applyBorder="1" applyAlignment="1" applyProtection="0">
      <alignment horizontal="center" vertical="center" wrapText="1"/>
    </xf>
    <xf numFmtId="0" fontId="0" fillId="2" borderId="4" applyNumberFormat="0" applyFont="1" applyFill="1" applyBorder="1" applyAlignment="1" applyProtection="0">
      <alignment vertical="bottom"/>
    </xf>
    <xf numFmtId="0" fontId="0" fillId="2" borderId="30" applyNumberFormat="0" applyFont="1" applyFill="1" applyBorder="1" applyAlignment="1" applyProtection="0">
      <alignment vertical="bottom"/>
    </xf>
    <xf numFmtId="0" fontId="0" fillId="2" borderId="31" applyNumberFormat="0" applyFont="1" applyFill="1" applyBorder="1" applyAlignment="1" applyProtection="0">
      <alignment vertical="bottom"/>
    </xf>
    <xf numFmtId="0" fontId="0" fillId="2" borderId="25" applyNumberFormat="0" applyFont="1" applyFill="1" applyBorder="1" applyAlignment="1" applyProtection="0">
      <alignment horizontal="center" vertical="center"/>
    </xf>
    <xf numFmtId="0" fontId="4" fillId="9" borderId="13" applyNumberFormat="0" applyFont="1" applyFill="1" applyBorder="1" applyAlignment="1" applyProtection="0">
      <alignment horizontal="center" vertical="center" wrapText="1"/>
    </xf>
    <xf numFmtId="49" fontId="4" fillId="7" borderId="6" applyNumberFormat="1" applyFont="1" applyFill="1" applyBorder="1" applyAlignment="1" applyProtection="0">
      <alignment vertical="bottom"/>
    </xf>
    <xf numFmtId="0" fontId="4" fillId="7" borderId="6" applyNumberFormat="0" applyFont="1" applyFill="1" applyBorder="1" applyAlignment="1" applyProtection="0">
      <alignment vertical="bottom"/>
    </xf>
    <xf numFmtId="60" fontId="4" fillId="7" borderId="6" applyNumberFormat="1" applyFont="1" applyFill="1" applyBorder="1" applyAlignment="1" applyProtection="0">
      <alignment horizontal="center" vertical="center"/>
    </xf>
    <xf numFmtId="60" fontId="4" fillId="7" borderId="19" applyNumberFormat="1" applyFont="1" applyFill="1" applyBorder="1" applyAlignment="1" applyProtection="0">
      <alignment horizontal="center" vertical="center"/>
    </xf>
    <xf numFmtId="0" fontId="4" fillId="9" borderId="18" applyNumberFormat="0" applyFont="1" applyFill="1" applyBorder="1" applyAlignment="1" applyProtection="0">
      <alignment horizontal="center" vertical="center" wrapText="1"/>
    </xf>
    <xf numFmtId="49" fontId="4" fillId="7" borderId="6" applyNumberFormat="1" applyFont="1" applyFill="1" applyBorder="1" applyAlignment="1" applyProtection="0">
      <alignment horizontal="left" vertical="center" wrapText="1"/>
    </xf>
    <xf numFmtId="0" fontId="4" fillId="7" borderId="19" applyNumberFormat="0" applyFont="1" applyFill="1" applyBorder="1" applyAlignment="1" applyProtection="0">
      <alignment vertical="bottom" wrapText="1"/>
    </xf>
    <xf numFmtId="59" fontId="6" fillId="7" borderId="21" applyNumberFormat="1" applyFont="1" applyFill="1" applyBorder="1" applyAlignment="1" applyProtection="0">
      <alignment horizontal="center" vertical="center"/>
    </xf>
    <xf numFmtId="59" fontId="6" fillId="7" borderId="32" applyNumberFormat="1" applyFont="1" applyFill="1" applyBorder="1" applyAlignment="1" applyProtection="0">
      <alignment horizontal="center" vertical="center"/>
    </xf>
    <xf numFmtId="61" fontId="0" fillId="10" borderId="6" applyNumberFormat="1" applyFont="1" applyFill="1" applyBorder="1" applyAlignment="1" applyProtection="0">
      <alignment horizontal="center" vertical="center"/>
    </xf>
    <xf numFmtId="0" fontId="0" fillId="2" borderId="33" applyNumberFormat="0" applyFont="1" applyFill="1" applyBorder="1" applyAlignment="1" applyProtection="0">
      <alignment vertical="bottom"/>
    </xf>
    <xf numFmtId="49" fontId="4" fillId="11" borderId="34" applyNumberFormat="1" applyFont="1" applyFill="1" applyBorder="1" applyAlignment="1" applyProtection="0">
      <alignment horizontal="center" vertical="center"/>
    </xf>
    <xf numFmtId="0" fontId="0" fillId="2" borderId="35" applyNumberFormat="0" applyFont="1" applyFill="1" applyBorder="1" applyAlignment="1" applyProtection="0">
      <alignment vertical="bottom"/>
    </xf>
    <xf numFmtId="0" fontId="0" fillId="2" borderId="36" applyNumberFormat="0" applyFont="1" applyFill="1" applyBorder="1" applyAlignment="1" applyProtection="0">
      <alignment vertical="bottom"/>
    </xf>
    <xf numFmtId="0" fontId="0" fillId="2" borderId="37" applyNumberFormat="0" applyFont="1" applyFill="1" applyBorder="1" applyAlignment="1" applyProtection="0">
      <alignment vertical="bottom"/>
    </xf>
    <xf numFmtId="0" fontId="0" fillId="2" borderId="34" applyNumberFormat="0" applyFont="1" applyFill="1" applyBorder="1" applyAlignment="1" applyProtection="0">
      <alignment vertical="bottom"/>
    </xf>
    <xf numFmtId="0" fontId="0" fillId="2" borderId="38" applyNumberFormat="0" applyFont="1" applyFill="1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67d6d2"/>
      <rgbColor rgb="fff6ce45"/>
      <rgbColor rgb="ffd6d4ca"/>
      <rgbColor rgb="ffff0000"/>
      <rgbColor rgb="ffc2d69b"/>
      <rgbColor rgb="ffe5b8b7"/>
      <rgbColor rgb="ff9bbb59"/>
      <rgbColor rgb="ff92d050"/>
      <rgbColor rgb="ff1fd9d3"/>
      <rgbColor rgb="ff0000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2</xdr:col>
      <xdr:colOff>372477</xdr:colOff>
      <xdr:row>0</xdr:row>
      <xdr:rowOff>0</xdr:rowOff>
    </xdr:from>
    <xdr:to>
      <xdr:col>5</xdr:col>
      <xdr:colOff>491122</xdr:colOff>
      <xdr:row>2</xdr:row>
      <xdr:rowOff>723117</xdr:rowOff>
    </xdr:to>
    <xdr:pic>
      <xdr:nvPicPr>
        <xdr:cNvPr id="2" name="MH_logo_farbe_high.jpg" descr="MH_logo_farbe_high.jp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245977" y="0"/>
          <a:ext cx="3382546" cy="112951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-Design 2013–2022">
  <a:themeElements>
    <a:clrScheme name="Office-Design 2013–2022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Design 2013–2022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Design 2013–2022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maxhaschke.de" TargetMode="External"/><Relationship Id="rId2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J29"/>
  <sheetViews>
    <sheetView workbookViewId="0" showGridLines="0" defaultGridColor="1"/>
  </sheetViews>
  <sheetFormatPr defaultColWidth="10.8333" defaultRowHeight="15" customHeight="1" outlineLevelRow="0" outlineLevelCol="0"/>
  <cols>
    <col min="1" max="1" width="24.3516" style="1" customWidth="1"/>
    <col min="2" max="2" width="26.5" style="1" customWidth="1"/>
    <col min="3" max="3" width="18" style="1" customWidth="1"/>
    <col min="4" max="4" width="12" style="1" customWidth="1"/>
    <col min="5" max="5" width="12.8516" style="1" customWidth="1"/>
    <col min="6" max="6" width="17" style="1" customWidth="1"/>
    <col min="7" max="7" width="10.8516" style="1" customWidth="1"/>
    <col min="8" max="8" width="12.6719" style="1" customWidth="1"/>
    <col min="9" max="10" width="10.8516" style="1" customWidth="1"/>
    <col min="11" max="16384" width="10.8516" style="1" customWidth="1"/>
  </cols>
  <sheetData>
    <row r="1" ht="16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ht="16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ht="60.3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ht="16" customHeight="1">
      <c r="A4" s="3"/>
      <c r="B4" t="s" s="4">
        <v>0</v>
      </c>
      <c r="C4" s="2"/>
      <c r="D4" s="2"/>
      <c r="E4" s="2"/>
      <c r="F4" s="2"/>
      <c r="G4" s="2"/>
      <c r="H4" s="3"/>
      <c r="I4" s="3"/>
      <c r="J4" s="3"/>
    </row>
    <row r="5" ht="16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ht="16" customHeight="1">
      <c r="A6" s="2"/>
      <c r="B6" s="3"/>
      <c r="C6" s="3"/>
      <c r="D6" s="2"/>
      <c r="E6" s="2"/>
      <c r="F6" s="2"/>
      <c r="G6" s="2"/>
      <c r="H6" s="2"/>
      <c r="I6" s="2"/>
      <c r="J6" s="2"/>
    </row>
    <row r="7" ht="16" customHeight="1">
      <c r="A7" s="2"/>
      <c r="B7" t="s" s="5">
        <v>1</v>
      </c>
      <c r="C7" s="2"/>
      <c r="D7" s="2"/>
      <c r="E7" s="2"/>
      <c r="F7" s="2"/>
      <c r="G7" s="2"/>
      <c r="H7" s="2"/>
      <c r="I7" s="2"/>
      <c r="J7" s="2"/>
    </row>
    <row r="8" ht="16" customHeight="1">
      <c r="A8" s="2"/>
      <c r="B8" s="6"/>
      <c r="C8" s="7"/>
      <c r="D8" s="7"/>
      <c r="E8" s="7"/>
      <c r="F8" s="7"/>
      <c r="G8" s="7"/>
      <c r="H8" s="2"/>
      <c r="I8" s="2"/>
      <c r="J8" s="2"/>
    </row>
    <row r="9" ht="49" customHeight="1">
      <c r="A9" s="8"/>
      <c r="B9" s="9"/>
      <c r="C9" s="10"/>
      <c r="D9" t="s" s="11">
        <v>2</v>
      </c>
      <c r="E9" t="s" s="12">
        <v>3</v>
      </c>
      <c r="F9" t="s" s="12">
        <v>4</v>
      </c>
      <c r="G9" t="s" s="13">
        <v>5</v>
      </c>
      <c r="H9" s="14"/>
      <c r="I9" s="2"/>
      <c r="J9" s="2"/>
    </row>
    <row r="10" ht="30" customHeight="1">
      <c r="A10" s="8"/>
      <c r="B10" t="s" s="15">
        <v>6</v>
      </c>
      <c r="C10" t="s" s="16">
        <v>7</v>
      </c>
      <c r="D10" s="17">
        <v>25000</v>
      </c>
      <c r="E10" s="18">
        <v>340</v>
      </c>
      <c r="F10" s="18">
        <v>500</v>
      </c>
      <c r="G10" s="19">
        <f>SUM(F10/E10-100%)</f>
        <v>0.470588235294118</v>
      </c>
      <c r="H10" s="14"/>
      <c r="I10" s="2"/>
      <c r="J10" s="2"/>
    </row>
    <row r="11" ht="29.5" customHeight="1">
      <c r="A11" s="8"/>
      <c r="B11" s="20"/>
      <c r="C11" t="s" s="21">
        <v>8</v>
      </c>
      <c r="D11" s="22"/>
      <c r="E11" s="23">
        <f>SUM(E10*D10)/1000</f>
        <v>8500</v>
      </c>
      <c r="F11" s="23">
        <f>SUM(F10*D10)/1000</f>
        <v>12500</v>
      </c>
      <c r="G11" s="24">
        <f>E11-F11</f>
        <v>-4000</v>
      </c>
      <c r="H11" s="14"/>
      <c r="I11" s="2"/>
      <c r="J11" s="2"/>
    </row>
    <row r="12" ht="29.5" customHeight="1">
      <c r="A12" s="8"/>
      <c r="B12" s="20"/>
      <c r="C12" t="s" s="21">
        <v>9</v>
      </c>
      <c r="D12" s="25">
        <v>750</v>
      </c>
      <c r="E12" s="26"/>
      <c r="F12" s="23">
        <f>SUM(D12/D10)</f>
        <v>0.03</v>
      </c>
      <c r="G12" s="27"/>
      <c r="H12" s="14"/>
      <c r="I12" s="2"/>
      <c r="J12" s="2"/>
    </row>
    <row r="13" ht="29.5" customHeight="1">
      <c r="A13" s="8"/>
      <c r="B13" s="20"/>
      <c r="C13" t="s" s="28">
        <v>10</v>
      </c>
      <c r="D13" s="25">
        <v>800</v>
      </c>
      <c r="E13" s="23">
        <f>SUM(D13/D10)</f>
        <v>0.032</v>
      </c>
      <c r="F13" s="23">
        <f>SUM(D13/D10)</f>
        <v>0.032</v>
      </c>
      <c r="G13" s="27"/>
      <c r="H13" s="14"/>
      <c r="I13" s="2"/>
      <c r="J13" s="2"/>
    </row>
    <row r="14" ht="29.5" customHeight="1">
      <c r="A14" s="8"/>
      <c r="B14" s="20"/>
      <c r="C14" t="s" s="29">
        <v>11</v>
      </c>
      <c r="D14" s="30">
        <f>D10*2</f>
        <v>50000</v>
      </c>
      <c r="E14" s="31">
        <v>0.05</v>
      </c>
      <c r="F14" s="32"/>
      <c r="G14" s="27"/>
      <c r="H14" s="14"/>
      <c r="I14" s="2"/>
      <c r="J14" s="2"/>
    </row>
    <row r="15" ht="29.5" customHeight="1">
      <c r="A15" s="8"/>
      <c r="B15" s="33"/>
      <c r="C15" t="s" s="34">
        <v>12</v>
      </c>
      <c r="D15" s="35"/>
      <c r="E15" s="36">
        <f>SUM(E10/1000+E13+E14)</f>
        <v>0.422</v>
      </c>
      <c r="F15" s="37">
        <f>SUM(F10/1000+F12+F13)</f>
        <v>0.5620000000000001</v>
      </c>
      <c r="G15" s="38">
        <f>E15-F15</f>
        <v>-0.14</v>
      </c>
      <c r="H15" s="14"/>
      <c r="I15" s="2"/>
      <c r="J15" s="2"/>
    </row>
    <row r="16" ht="17.5" customHeight="1">
      <c r="A16" s="8"/>
      <c r="B16" s="39"/>
      <c r="C16" s="40"/>
      <c r="D16" s="41"/>
      <c r="E16" s="42"/>
      <c r="F16" s="43"/>
      <c r="G16" s="44"/>
      <c r="H16" s="14"/>
      <c r="I16" s="2"/>
      <c r="J16" s="2"/>
    </row>
    <row r="17" ht="29.5" customHeight="1">
      <c r="A17" s="8"/>
      <c r="B17" t="s" s="45">
        <v>13</v>
      </c>
      <c r="C17" t="s" s="21">
        <v>14</v>
      </c>
      <c r="D17" s="46"/>
      <c r="E17" t="s" s="47">
        <v>15</v>
      </c>
      <c r="F17" t="s" s="47">
        <v>16</v>
      </c>
      <c r="G17" s="48"/>
      <c r="H17" s="14"/>
      <c r="I17" s="2"/>
      <c r="J17" s="2"/>
    </row>
    <row r="18" ht="30" customHeight="1">
      <c r="A18" s="8"/>
      <c r="B18" s="49"/>
      <c r="C18" t="s" s="21">
        <v>17</v>
      </c>
      <c r="D18" s="50"/>
      <c r="E18" t="s" s="51">
        <v>18</v>
      </c>
      <c r="F18" t="s" s="51">
        <v>19</v>
      </c>
      <c r="G18" s="19">
        <f>SUM(F18/E18-100%)</f>
        <v>1.5</v>
      </c>
      <c r="H18" s="14"/>
      <c r="I18" s="2"/>
      <c r="J18" s="2"/>
    </row>
    <row r="19" ht="30" customHeight="1">
      <c r="A19" s="8"/>
      <c r="B19" s="49"/>
      <c r="C19" t="s" s="21">
        <v>20</v>
      </c>
      <c r="D19" s="52"/>
      <c r="E19" s="53"/>
      <c r="F19" s="54">
        <f>F18/E18</f>
        <v>2.5</v>
      </c>
      <c r="G19" s="27"/>
      <c r="H19" s="14"/>
      <c r="I19" s="2"/>
      <c r="J19" s="2"/>
    </row>
    <row r="20" ht="29.5" customHeight="1">
      <c r="A20" s="8"/>
      <c r="B20" s="49"/>
      <c r="C20" t="s" s="21">
        <v>21</v>
      </c>
      <c r="D20" s="55"/>
      <c r="E20" s="56">
        <v>35</v>
      </c>
      <c r="F20" s="57">
        <v>35</v>
      </c>
      <c r="G20" s="27"/>
      <c r="H20" s="14"/>
      <c r="I20" s="2"/>
      <c r="J20" s="2"/>
    </row>
    <row r="21" ht="29.5" customHeight="1">
      <c r="A21" s="8"/>
      <c r="B21" s="49"/>
      <c r="C21" t="s" s="21">
        <v>22</v>
      </c>
      <c r="D21" s="58">
        <f>D10</f>
        <v>25000</v>
      </c>
      <c r="E21" s="59">
        <f>SUM(D10/E18)</f>
        <v>208.333333333333</v>
      </c>
      <c r="F21" s="59">
        <f>SUM(D10/F18)</f>
        <v>83.3333333333333</v>
      </c>
      <c r="G21" s="27"/>
      <c r="H21" s="14"/>
      <c r="I21" s="2"/>
      <c r="J21" s="2"/>
    </row>
    <row r="22" ht="29.5" customHeight="1">
      <c r="A22" s="8"/>
      <c r="B22" s="49"/>
      <c r="C22" t="s" s="21">
        <v>23</v>
      </c>
      <c r="D22" s="60"/>
      <c r="E22" s="23">
        <f>SUM(E21*E20)</f>
        <v>7291.666666666660</v>
      </c>
      <c r="F22" s="23">
        <f>SUM(F21*F20)</f>
        <v>2916.666666666670</v>
      </c>
      <c r="G22" s="24">
        <f>E22-F22</f>
        <v>4374.999999999990</v>
      </c>
      <c r="H22" s="14"/>
      <c r="I22" s="2"/>
      <c r="J22" s="2"/>
    </row>
    <row r="23" ht="29.5" customHeight="1">
      <c r="A23" s="8"/>
      <c r="B23" s="61"/>
      <c r="C23" t="s" s="34">
        <v>24</v>
      </c>
      <c r="D23" s="62"/>
      <c r="E23" s="63">
        <f>SUM(E20/E18)</f>
        <v>0.291666666666667</v>
      </c>
      <c r="F23" s="63">
        <f>SUM(F20/F18)</f>
        <v>0.116666666666667</v>
      </c>
      <c r="G23" s="38">
        <f>E23-F23</f>
        <v>0.175</v>
      </c>
      <c r="H23" s="14"/>
      <c r="I23" s="2"/>
      <c r="J23" s="2"/>
    </row>
    <row r="24" ht="18.5" customHeight="1">
      <c r="A24" s="8"/>
      <c r="B24" s="64"/>
      <c r="C24" s="65"/>
      <c r="D24" s="66"/>
      <c r="E24" s="66"/>
      <c r="F24" s="66"/>
      <c r="G24" s="67"/>
      <c r="H24" s="14"/>
      <c r="I24" s="2"/>
      <c r="J24" s="2"/>
    </row>
    <row r="25" ht="30" customHeight="1">
      <c r="A25" s="8"/>
      <c r="B25" t="s" s="68">
        <v>25</v>
      </c>
      <c r="C25" s="69"/>
      <c r="D25" s="70"/>
      <c r="E25" s="70"/>
      <c r="F25" s="71"/>
      <c r="G25" s="72"/>
      <c r="H25" s="14"/>
      <c r="I25" s="2"/>
      <c r="J25" s="2"/>
    </row>
    <row r="26" ht="30" customHeight="1">
      <c r="A26" s="8"/>
      <c r="B26" s="73"/>
      <c r="C26" t="s" s="74">
        <v>26</v>
      </c>
      <c r="D26" s="75"/>
      <c r="E26" s="76">
        <f>SUM(E23+E15)</f>
        <v>0.713666666666667</v>
      </c>
      <c r="F26" s="77">
        <f>SUM(F23+F15)</f>
        <v>0.678666666666667</v>
      </c>
      <c r="G26" s="38">
        <f>E26-F26</f>
        <v>0.035</v>
      </c>
      <c r="H26" s="14"/>
      <c r="I26" s="2"/>
      <c r="J26" s="2"/>
    </row>
    <row r="27" ht="30" customHeight="1">
      <c r="A27" s="8"/>
      <c r="B27" s="78"/>
      <c r="C27" t="s" s="79">
        <v>27</v>
      </c>
      <c r="D27" s="80"/>
      <c r="E27" s="81">
        <f>SUM(E26*D10)</f>
        <v>17841.6666666667</v>
      </c>
      <c r="F27" s="82">
        <f>SUM(F26*D10)</f>
        <v>16966.6666666667</v>
      </c>
      <c r="G27" s="83">
        <f>E27-F27</f>
        <v>875</v>
      </c>
      <c r="H27" s="14"/>
      <c r="I27" s="2"/>
      <c r="J27" s="2"/>
    </row>
    <row r="28" ht="30" customHeight="1">
      <c r="A28" s="84"/>
      <c r="B28" t="s" s="85">
        <v>28</v>
      </c>
      <c r="C28" s="86"/>
      <c r="D28" s="87"/>
      <c r="E28" s="88"/>
      <c r="F28" s="89"/>
      <c r="G28" s="86"/>
      <c r="H28" s="2"/>
      <c r="I28" s="2"/>
      <c r="J28" s="2"/>
    </row>
    <row r="29" ht="20.45" customHeight="1">
      <c r="A29" s="2"/>
      <c r="B29" s="90"/>
      <c r="C29" s="2"/>
      <c r="D29" s="2"/>
      <c r="E29" s="2"/>
      <c r="F29" s="90"/>
      <c r="G29" s="2"/>
      <c r="H29" s="2"/>
      <c r="I29" s="2"/>
      <c r="J29" s="2"/>
    </row>
  </sheetData>
  <mergeCells count="10">
    <mergeCell ref="B10:B15"/>
    <mergeCell ref="B17:B23"/>
    <mergeCell ref="B25:B27"/>
    <mergeCell ref="B4:G5"/>
    <mergeCell ref="A1:J3"/>
    <mergeCell ref="H4:J29"/>
    <mergeCell ref="B16:G16"/>
    <mergeCell ref="B28:G29"/>
    <mergeCell ref="A4:A29"/>
    <mergeCell ref="C6:G8"/>
  </mergeCells>
  <conditionalFormatting sqref="G11 G15 G22:G23 G26:G27">
    <cfRule type="cellIs" dxfId="0" priority="1" operator="lessThan" stopIfTrue="1">
      <formula>0</formula>
    </cfRule>
  </conditionalFormatting>
  <hyperlinks>
    <hyperlink ref="B28" r:id="rId1" location="" tooltip="" display="Maximilian Haschke | Weidenstraße 46 | 97534 Waigolshausen        www.maxhaschke.de.        max@maxhaschke.de"/>
  </hyperlinks>
  <pageMargins left="0.7" right="0.7" top="0.787402" bottom="0.787402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